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Φύλλο1!$A$5:$L$39</definedName>
  </definedNames>
  <calcPr calcId="125725"/>
</workbook>
</file>

<file path=xl/calcChain.xml><?xml version="1.0" encoding="utf-8"?>
<calcChain xmlns="http://schemas.openxmlformats.org/spreadsheetml/2006/main">
  <c r="S39" i="1"/>
  <c r="R39"/>
  <c r="Q39"/>
  <c r="P39"/>
  <c r="O39"/>
  <c r="N39"/>
  <c r="M39"/>
  <c r="S38"/>
  <c r="R38"/>
  <c r="Q38"/>
  <c r="P38"/>
  <c r="O38"/>
  <c r="N38"/>
  <c r="M38"/>
  <c r="S37"/>
  <c r="R37"/>
  <c r="Q37"/>
  <c r="P37"/>
  <c r="O37"/>
  <c r="N37"/>
  <c r="M37"/>
  <c r="S36"/>
  <c r="R36"/>
  <c r="Q36"/>
  <c r="P36"/>
  <c r="O36"/>
  <c r="N36"/>
  <c r="M36"/>
  <c r="S35"/>
  <c r="R35"/>
  <c r="Q35"/>
  <c r="P35"/>
  <c r="O35"/>
  <c r="N35"/>
  <c r="M35"/>
  <c r="S34"/>
  <c r="R34"/>
  <c r="Q34"/>
  <c r="P34"/>
  <c r="O34"/>
  <c r="N34"/>
  <c r="M34"/>
  <c r="S33"/>
  <c r="R33"/>
  <c r="Q33"/>
  <c r="P33"/>
  <c r="O33"/>
  <c r="N33"/>
  <c r="M33"/>
  <c r="S32"/>
  <c r="R32"/>
  <c r="Q32"/>
  <c r="P32"/>
  <c r="O32"/>
  <c r="N32"/>
  <c r="M32"/>
  <c r="S31"/>
  <c r="R31"/>
  <c r="Q31"/>
  <c r="P31"/>
  <c r="O31"/>
  <c r="N31"/>
  <c r="M31"/>
  <c r="S30"/>
  <c r="R30"/>
  <c r="Q30"/>
  <c r="P30"/>
  <c r="O30"/>
  <c r="N30"/>
  <c r="M30"/>
  <c r="S29"/>
  <c r="R29"/>
  <c r="Q29"/>
  <c r="P29"/>
  <c r="O29"/>
  <c r="N29"/>
  <c r="M29"/>
  <c r="S28"/>
  <c r="R28"/>
  <c r="Q28"/>
  <c r="P28"/>
  <c r="O28"/>
  <c r="N28"/>
  <c r="M28"/>
  <c r="S27"/>
  <c r="R27"/>
  <c r="Q27"/>
  <c r="P27"/>
  <c r="O27"/>
  <c r="N27"/>
  <c r="M27"/>
  <c r="R26"/>
  <c r="Q26"/>
  <c r="P26"/>
  <c r="O26"/>
  <c r="N26"/>
  <c r="M26"/>
  <c r="L26"/>
  <c r="S26" s="1"/>
  <c r="S25"/>
  <c r="R25"/>
  <c r="Q25"/>
  <c r="P25"/>
  <c r="O25"/>
  <c r="N25"/>
  <c r="M25"/>
  <c r="S24"/>
  <c r="R24"/>
  <c r="Q24"/>
  <c r="P24"/>
  <c r="O24"/>
  <c r="N24"/>
  <c r="M24"/>
  <c r="S23"/>
  <c r="R23"/>
  <c r="Q23"/>
  <c r="P23"/>
  <c r="O23"/>
  <c r="N23"/>
  <c r="M23"/>
  <c r="S22"/>
  <c r="R22"/>
  <c r="Q22"/>
  <c r="P22"/>
  <c r="O22"/>
  <c r="N22"/>
  <c r="M22"/>
  <c r="S21"/>
  <c r="R21"/>
  <c r="Q21"/>
  <c r="P21"/>
  <c r="O21"/>
  <c r="N21"/>
  <c r="M21"/>
  <c r="R20"/>
  <c r="Q20"/>
  <c r="P20"/>
  <c r="O20"/>
  <c r="N20"/>
  <c r="M20"/>
  <c r="L20"/>
  <c r="S20" s="1"/>
  <c r="S19"/>
  <c r="R19"/>
  <c r="Q19"/>
  <c r="P19"/>
  <c r="O19"/>
  <c r="N19"/>
  <c r="M19"/>
  <c r="S18"/>
  <c r="R18"/>
  <c r="Q18"/>
  <c r="P18"/>
  <c r="O18"/>
  <c r="N18"/>
  <c r="M18"/>
  <c r="S17"/>
  <c r="R17"/>
  <c r="Q17"/>
  <c r="P17"/>
  <c r="O17"/>
  <c r="N17"/>
  <c r="M17"/>
  <c r="S16"/>
  <c r="R16"/>
  <c r="Q16"/>
  <c r="P16"/>
  <c r="O16"/>
  <c r="N16"/>
  <c r="M16"/>
  <c r="S15"/>
  <c r="R15"/>
  <c r="Q15"/>
  <c r="P15"/>
  <c r="O15"/>
  <c r="N15"/>
  <c r="M15"/>
  <c r="S14"/>
  <c r="R14"/>
  <c r="Q14"/>
  <c r="P14"/>
  <c r="O14"/>
  <c r="N14"/>
  <c r="M14"/>
  <c r="S13"/>
  <c r="R13"/>
  <c r="Q13"/>
  <c r="P13"/>
  <c r="O13"/>
  <c r="N13"/>
  <c r="M13"/>
  <c r="S12"/>
  <c r="R12"/>
  <c r="Q12"/>
  <c r="P12"/>
  <c r="O12"/>
  <c r="N12"/>
  <c r="U12" s="1"/>
  <c r="V12" s="1"/>
  <c r="M12"/>
  <c r="S11"/>
  <c r="R11"/>
  <c r="Q11"/>
  <c r="P11"/>
  <c r="O11"/>
  <c r="N11"/>
  <c r="M11"/>
  <c r="U11" s="1"/>
  <c r="V11" s="1"/>
  <c r="S10"/>
  <c r="R10"/>
  <c r="Q10"/>
  <c r="P10"/>
  <c r="O10"/>
  <c r="N10"/>
  <c r="M10"/>
  <c r="U21" l="1"/>
  <c r="V21" s="1"/>
  <c r="U23"/>
  <c r="V23" s="1"/>
  <c r="U24"/>
  <c r="V24" s="1"/>
  <c r="U25"/>
  <c r="V25" s="1"/>
  <c r="U15"/>
  <c r="V15" s="1"/>
  <c r="U16"/>
  <c r="V16" s="1"/>
  <c r="U19"/>
  <c r="V19" s="1"/>
  <c r="U20"/>
  <c r="V20" s="1"/>
  <c r="U29"/>
  <c r="V29" s="1"/>
  <c r="U30"/>
  <c r="V30" s="1"/>
  <c r="U33"/>
  <c r="V33" s="1"/>
  <c r="U37"/>
  <c r="V37" s="1"/>
  <c r="U38"/>
  <c r="V38" s="1"/>
  <c r="U10"/>
  <c r="V10" s="1"/>
  <c r="U13"/>
  <c r="V13" s="1"/>
  <c r="U14"/>
  <c r="V14" s="1"/>
  <c r="U17"/>
  <c r="V17" s="1"/>
  <c r="U18"/>
  <c r="V18" s="1"/>
  <c r="U22"/>
  <c r="V22" s="1"/>
  <c r="U27"/>
  <c r="V27" s="1"/>
  <c r="U28"/>
  <c r="V28" s="1"/>
  <c r="U31"/>
  <c r="V31" s="1"/>
  <c r="U32"/>
  <c r="V32" s="1"/>
  <c r="U34"/>
  <c r="V34" s="1"/>
  <c r="U35"/>
  <c r="V35" s="1"/>
  <c r="U36"/>
  <c r="V36" s="1"/>
  <c r="U39"/>
  <c r="V39" s="1"/>
  <c r="U26"/>
  <c r="V26" s="1"/>
</calcChain>
</file>

<file path=xl/sharedStrings.xml><?xml version="1.0" encoding="utf-8"?>
<sst xmlns="http://schemas.openxmlformats.org/spreadsheetml/2006/main" count="165" uniqueCount="136">
  <si>
    <t>ΜΑΡΙΑ</t>
  </si>
  <si>
    <t>ΒΑΣΙΛΕΙΟΣ</t>
  </si>
  <si>
    <t>ΔΗΜΗΤΡΙΟΣ</t>
  </si>
  <si>
    <t>Α.Α.</t>
  </si>
  <si>
    <t>ΕΠΩΝΥΜΟ</t>
  </si>
  <si>
    <t>ΟΝΟΜΑ</t>
  </si>
  <si>
    <t>ΟΝΟΜΑ ΠΑΤΡΟΣ</t>
  </si>
  <si>
    <t>ΑΡΙΘΜ.
 ΤΑΥΤΟΤ.</t>
  </si>
  <si>
    <t>Ο ΔΗΜΑΡΧΟΣ ΜΥΤΙΛΗΝΗΣ</t>
  </si>
  <si>
    <t>ΕΥΣΤΡΑΤΙΟΣ ΚΥΤΕΛΗΣ</t>
  </si>
  <si>
    <t xml:space="preserve">  
ΕΛΛΗΝΙΚΗ ΔΗΜΟΚΡΑΤΙΑ                                                                                                                                                                                                                  Μυτιλήνη  3/9/2020
ΝΟΜΟΣ ΛΕΣΒΟΥ                                                                                                                                                                                                                                    Αριθμ. Πρωτ.: 27474
ΔΗΜΟΣ ΜΥΤΙΛΗΝΗΣ
Δ/ΝΣΗ ΔΙΟΙΚΗΤΙΚΩΝ ΥΠΗΡΕΣΙΩΝ
ΤΜΗΜΑ ΑΝΑΠΤΥΞΗΣ ΑΝΘΡΩΠΙΝΟΥ ΔΥΝΑΜΙΚΟΥ
ΜΗΤΡΩΩΝ &amp; ΔΙΑΔΙΚΑΣΙΩΝ ΠΡΟΣΩΠΙΚΟΥ 
</t>
  </si>
  <si>
    <t>ΚΟΚΚΩΝΗ-ΚΑΡΑΔΑΓΛΗ</t>
  </si>
  <si>
    <t>ΑΓΓΕΛΙΚΗ</t>
  </si>
  <si>
    <t>ΗΛΙΑΣ</t>
  </si>
  <si>
    <t>ΑΕ929172</t>
  </si>
  <si>
    <t>ΚΑΡΑΦΥΛΛΗ</t>
  </si>
  <si>
    <t>ΣΤΑΥΡΟΥΛΑ</t>
  </si>
  <si>
    <t>ΧΑΡΑΛΑΜΠΟΣ</t>
  </si>
  <si>
    <t>ΑΙ913168</t>
  </si>
  <si>
    <t>ΚΑΡΑΛΗ</t>
  </si>
  <si>
    <t>ΤΑΞΙΑΡΧΟΥΛΑ</t>
  </si>
  <si>
    <t>ΣΥΜΕΩΝ</t>
  </si>
  <si>
    <t>ΑΗ9326654</t>
  </si>
  <si>
    <t>ΣΑΧΙΝΙΔΗΣ</t>
  </si>
  <si>
    <t>ΑΒΡΑΑΜ</t>
  </si>
  <si>
    <t>ΛΑΖΑΡΟΣ</t>
  </si>
  <si>
    <t>Τ406510</t>
  </si>
  <si>
    <t>ΝΑΙ</t>
  </si>
  <si>
    <t>ΜΑΝΩΛΕΛΛΗ</t>
  </si>
  <si>
    <t>ΦΩΤΕΙΝΗ</t>
  </si>
  <si>
    <t>ΣΙΜΟΣ</t>
  </si>
  <si>
    <t>Χ919001</t>
  </si>
  <si>
    <t>ΜΙΧΑΛΕΛΗ</t>
  </si>
  <si>
    <t>ΕΥΣΤΡΑΤΙΟΣ</t>
  </si>
  <si>
    <t>ΑΜ928778</t>
  </si>
  <si>
    <t>ΚΑΡΑΝΤΩΝΗ</t>
  </si>
  <si>
    <t>ΜΙΧΑΗΛ</t>
  </si>
  <si>
    <t>ΑΚ452580</t>
  </si>
  <si>
    <t>ΤΑΚΟΥ</t>
  </si>
  <si>
    <t>ΙΩΑΝΝΗΣ</t>
  </si>
  <si>
    <t>Μ921803</t>
  </si>
  <si>
    <t>ΜΑΜΩΛΗ</t>
  </si>
  <si>
    <t>ΒΑΣΙΛΙΚΗ</t>
  </si>
  <si>
    <t>Χ919021</t>
  </si>
  <si>
    <t>ΦΟΥΝΤΟΥΡΗ</t>
  </si>
  <si>
    <t>ΣΩΤΗΡΙΑ</t>
  </si>
  <si>
    <t>ΑΛΕΞΑΝΔΡΟΣ</t>
  </si>
  <si>
    <t>ΑΖ931733</t>
  </si>
  <si>
    <t>ΚΟΥΤΑΛΕΛΛΗ</t>
  </si>
  <si>
    <t>ΝΕΚΤΑΡΙΑ</t>
  </si>
  <si>
    <t>ΑΖ929164</t>
  </si>
  <si>
    <t xml:space="preserve">ΚΑΤΕΧΟΥ </t>
  </si>
  <si>
    <t>ΑΡΙΣΤΕΙΔΗΣ</t>
  </si>
  <si>
    <t>ΑΗ929540</t>
  </si>
  <si>
    <t>ΠΑΥΛΗ</t>
  </si>
  <si>
    <t>ΕΛΕΝΗ</t>
  </si>
  <si>
    <t>Χ921611</t>
  </si>
  <si>
    <t>ΨΑΡΑΔΕΛΛΗ</t>
  </si>
  <si>
    <t>ΒΑΣΣΟΣ</t>
  </si>
  <si>
    <t>ΑΚ452232</t>
  </si>
  <si>
    <t>ΚΑΡΑΜΑΝΩΛΗ</t>
  </si>
  <si>
    <t>ΚΟΥΖΙΝΙΑ</t>
  </si>
  <si>
    <t>ΧΡΥΣΟΣΤΟΜΟΣ</t>
  </si>
  <si>
    <t>ΑΖ431980</t>
  </si>
  <si>
    <t>ΧΑΡΑΛΑΜΠΟΥΣ</t>
  </si>
  <si>
    <t>ΕΡΑΣΜΙΑ</t>
  </si>
  <si>
    <t>Ν902571</t>
  </si>
  <si>
    <t>ΚΑΛΟΓΝΩΜΑ</t>
  </si>
  <si>
    <t>ΚΩΝΣΤΑΝΤΙΝΟΣ</t>
  </si>
  <si>
    <t>ΑΗ929364</t>
  </si>
  <si>
    <t>ΤΟΠΟΥΖΗ</t>
  </si>
  <si>
    <t>ΘΕΟΝΙΚΗ</t>
  </si>
  <si>
    <t>ΑΝ434421</t>
  </si>
  <si>
    <t>ΚΟΜΒΟΥ</t>
  </si>
  <si>
    <t>ΠΑΝΑΓΙΩΤΗΣ</t>
  </si>
  <si>
    <t>ΑΗ927041</t>
  </si>
  <si>
    <t>ΒΥΡΑ</t>
  </si>
  <si>
    <t>ΓΕΩΡΓΙΟΣ</t>
  </si>
  <si>
    <t>ΑΒ936668</t>
  </si>
  <si>
    <t>ΜΥΡΣΙΝΗ</t>
  </si>
  <si>
    <t>Μ924658</t>
  </si>
  <si>
    <t>ΑΑ440855</t>
  </si>
  <si>
    <t>ΧΑΪΔΕΜΕΝΟΥ-ΔΑΝΙΗΛ</t>
  </si>
  <si>
    <t>ΑΖ434978</t>
  </si>
  <si>
    <t>ΜΑΣΤΡΟΔΟΥΚΑ</t>
  </si>
  <si>
    <t>ΕΙΡΗΝΗ</t>
  </si>
  <si>
    <t>ΑΝ434519</t>
  </si>
  <si>
    <t>ΔΟΥΔΩΝΗ</t>
  </si>
  <si>
    <t>ΚΛΕΙΩ</t>
  </si>
  <si>
    <t>ΠΑΝΤΕΛΗΣ</t>
  </si>
  <si>
    <t>ΑΒ585038</t>
  </si>
  <si>
    <t>ΜΑΛΑ</t>
  </si>
  <si>
    <t>ΧΡΙΣΤΙΝΑ</t>
  </si>
  <si>
    <t>ΑΒ970153</t>
  </si>
  <si>
    <t>ΌΧΙ</t>
  </si>
  <si>
    <t>ΑΖ931589</t>
  </si>
  <si>
    <t>ΒΟΥΡΕΞΑΚΗ</t>
  </si>
  <si>
    <t>ΕΥΓΛΩΤΙΑ-ΡΑΦΑΗΛΙΑ</t>
  </si>
  <si>
    <t>ΕΜΜΑΝΟΥΗΛ</t>
  </si>
  <si>
    <t>ΑΒ585378</t>
  </si>
  <si>
    <t>ΠΑΤΕΣΤΟΥ</t>
  </si>
  <si>
    <t>ΓΕΩΡΓΙΟΣ-ΣΑΡΑΝΤΟΣ</t>
  </si>
  <si>
    <t>Χ919004</t>
  </si>
  <si>
    <t>ΚΟΣΜΑ</t>
  </si>
  <si>
    <t>ΠΕΡΣΕΦΟΝΗ</t>
  </si>
  <si>
    <t>ΠΑΥΛΟΣ</t>
  </si>
  <si>
    <t>ΑΜ930316</t>
  </si>
  <si>
    <t>ΚΡΙΤΗΡΙΑ</t>
  </si>
  <si>
    <t>ΒΑΘΜΟΛΟΓΙΑ</t>
  </si>
  <si>
    <t>ΜΟΡΙΑ ΑΠΌ ΜΟΡΙΟΔΟΤΗΣΗ ΑΡΙΘΜΟΥ ΣΧΟΛ. ΑΙΘΟΥΣΩΝ</t>
  </si>
  <si>
    <t>ΜΕΡΙΚΟ ΣΥΝΟΛΟ</t>
  </si>
  <si>
    <t>ΣΥΝΟΛΟ ΜΟΝΑΔΩΝ</t>
  </si>
  <si>
    <t>Σειρά Κατάταξης</t>
  </si>
  <si>
    <t>Ημερομηνία Γέννησης</t>
  </si>
  <si>
    <t>ΧΡΟΝΟΣ ΕΜΠΕΙΡΙΑΣ
(σε μήνες)</t>
  </si>
  <si>
    <t>ΠΟΛΥΤΕΚΝΟΣ - ΤΕΚΝΟ ΠΟΛΥΤΕΚΝΗΣ ΟΙΚΟΓΕΝΕΙΑΣ 
(αριθμ. τέκνων)</t>
  </si>
  <si>
    <t>ΤΡΙΤΕΚΝΟΣ ή ΤΕΚΝΟ ΤΡΙΤΕΚΝΗΣ ΟΙΚΟΓΕΝΕΙΑΣ
(αριθμ. τέκνων)</t>
  </si>
  <si>
    <t xml:space="preserve">ΑΝΗΛΙΚΑ ΤΕΚΝΑ
(αριθμ. ανήλικων τέκνων) </t>
  </si>
  <si>
    <t>ΓΟΝΕΑΣ -ΤΕΚΝΟ ΜΟΝΟΓΟΝΕΙΚΗΣ ΟΙΚΟΓΕΝΕΙΑΣ (αριθμ. τέκνων)</t>
  </si>
  <si>
    <t>ΑΝΑΠΗΡΙΑ ΓΟΝΕΑ, ΤΕΚΝΟΥ
  (Ποσοστό  Αναπηρίας)</t>
  </si>
  <si>
    <t>ΗΛΙΚΙΑ                       (έτη από την ημερομηνία υπολογισμού)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</si>
  <si>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</si>
  <si>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>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</si>
  <si>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</si>
  <si>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</si>
  <si>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</si>
  <si>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</si>
  <si>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</si>
  <si>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t>(1)</t>
  </si>
  <si>
    <t>(2)</t>
  </si>
  <si>
    <t>(3)</t>
  </si>
  <si>
    <t>(4)</t>
  </si>
  <si>
    <t>(5)</t>
  </si>
  <si>
    <t>(6)</t>
  </si>
  <si>
    <t>(7)</t>
  </si>
  <si>
    <t>ΠΡΟΣΩΡΙΝΟΙ ΠΡΟΣΛΗΠΤΕΟΙ  ΓΙΑ 30 ΘΕΣΕΙΣ ΠΛΗΡΟΥΣ ΑΠΑΣΧΟΛΗΣΗΣ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</si>
</sst>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9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indexed="48"/>
      <name val="Arial Greek"/>
      <charset val="161"/>
    </font>
    <font>
      <b/>
      <sz val="10"/>
      <color indexed="12"/>
      <name val="Arial Greek"/>
      <charset val="161"/>
    </font>
    <font>
      <b/>
      <sz val="10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0"/>
      <name val="Arial Greek"/>
      <charset val="161"/>
    </font>
    <font>
      <b/>
      <sz val="7"/>
      <color indexed="12"/>
      <name val="Arial Greek"/>
      <charset val="16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" borderId="1" xfId="0" applyFont="1" applyFill="1" applyBorder="1" applyAlignment="1" applyProtection="1">
      <alignment horizontal="center" vertical="center" textRotation="90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5" borderId="1" xfId="0" applyNumberFormat="1" applyFont="1" applyFill="1" applyBorder="1" applyAlignment="1" applyProtection="1">
      <alignment horizontal="center" vertical="center" textRotation="90"/>
      <protection locked="0"/>
    </xf>
    <xf numFmtId="4" fontId="7" fillId="5" borderId="1" xfId="0" applyNumberFormat="1" applyFont="1" applyFill="1" applyBorder="1" applyAlignment="1" applyProtection="1">
      <alignment horizontal="center" vertical="center" textRotation="90"/>
      <protection locked="0"/>
    </xf>
    <xf numFmtId="0" fontId="6" fillId="6" borderId="1" xfId="0" applyFont="1" applyFill="1" applyBorder="1" applyAlignment="1" applyProtection="1">
      <alignment horizontal="center" vertical="center" textRotation="90"/>
      <protection locked="0"/>
    </xf>
    <xf numFmtId="0" fontId="6" fillId="7" borderId="1" xfId="0" applyFont="1" applyFill="1" applyBorder="1" applyAlignment="1" applyProtection="1">
      <alignment horizontal="center" vertical="center" textRotation="90"/>
      <protection locked="0"/>
    </xf>
    <xf numFmtId="0" fontId="5" fillId="4" borderId="1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horizontal="left" wrapText="1"/>
    </xf>
    <xf numFmtId="0" fontId="0" fillId="0" borderId="0" xfId="0" applyAlignment="1"/>
    <xf numFmtId="0" fontId="1" fillId="0" borderId="2" xfId="0" applyFont="1" applyBorder="1" applyAlignment="1">
      <alignment horizontal="center"/>
    </xf>
    <xf numFmtId="0" fontId="0" fillId="0" borderId="2" xfId="0" applyBorder="1" applyAlignme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4" fontId="5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5" borderId="4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5" borderId="5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workbookViewId="0">
      <selection activeCell="D41" sqref="D41"/>
    </sheetView>
  </sheetViews>
  <sheetFormatPr defaultRowHeight="15"/>
  <cols>
    <col min="2" max="2" width="24" style="1" bestFit="1" customWidth="1"/>
    <col min="3" max="3" width="12.28515625" style="1" bestFit="1" customWidth="1"/>
    <col min="4" max="4" width="26" style="1" bestFit="1" customWidth="1"/>
    <col min="5" max="5" width="25.140625" customWidth="1"/>
    <col min="6" max="6" width="30.5703125" bestFit="1" customWidth="1"/>
  </cols>
  <sheetData>
    <row r="1" spans="1:24">
      <c r="A1" s="18" t="s">
        <v>10</v>
      </c>
      <c r="B1" s="18"/>
      <c r="C1" s="18"/>
      <c r="D1" s="18"/>
      <c r="E1" s="18"/>
      <c r="F1" s="19"/>
      <c r="G1" s="19"/>
      <c r="H1" s="19"/>
      <c r="I1" s="19"/>
      <c r="J1" s="19"/>
      <c r="K1" s="19"/>
    </row>
    <row r="2" spans="1:24" ht="1.5" customHeight="1">
      <c r="A2" s="18"/>
      <c r="B2" s="18"/>
      <c r="C2" s="18"/>
      <c r="D2" s="18"/>
      <c r="E2" s="18"/>
      <c r="F2" s="19"/>
      <c r="G2" s="19"/>
      <c r="H2" s="19"/>
      <c r="I2" s="19"/>
      <c r="J2" s="19"/>
      <c r="K2" s="19"/>
    </row>
    <row r="3" spans="1:24" ht="15" hidden="1" customHeight="1">
      <c r="A3" s="18"/>
      <c r="B3" s="18"/>
      <c r="C3" s="18"/>
      <c r="D3" s="18"/>
      <c r="E3" s="18"/>
      <c r="F3" s="19"/>
      <c r="G3" s="19"/>
      <c r="H3" s="19"/>
      <c r="I3" s="19"/>
      <c r="J3" s="19"/>
      <c r="K3" s="19"/>
    </row>
    <row r="4" spans="1:24" ht="96" customHeight="1">
      <c r="A4" s="18"/>
      <c r="B4" s="18"/>
      <c r="C4" s="18"/>
      <c r="D4" s="18"/>
      <c r="E4" s="18"/>
      <c r="F4" s="19"/>
      <c r="G4" s="19"/>
      <c r="H4" s="19"/>
      <c r="I4" s="19"/>
      <c r="J4" s="19"/>
      <c r="K4" s="19"/>
    </row>
    <row r="5" spans="1:24">
      <c r="A5" s="3"/>
      <c r="B5" s="4"/>
      <c r="C5" s="4"/>
      <c r="D5" s="4"/>
      <c r="E5" s="3"/>
    </row>
    <row r="6" spans="1:24" ht="15.75" thickBot="1">
      <c r="A6" s="20" t="s">
        <v>135</v>
      </c>
      <c r="B6" s="20"/>
      <c r="C6" s="20"/>
      <c r="D6" s="20"/>
      <c r="E6" s="20"/>
      <c r="F6" s="21"/>
    </row>
    <row r="7" spans="1:24" s="8" customFormat="1" ht="15" customHeight="1" thickBot="1">
      <c r="A7" s="27" t="s">
        <v>3</v>
      </c>
      <c r="B7" s="27" t="s">
        <v>4</v>
      </c>
      <c r="C7" s="27" t="s">
        <v>5</v>
      </c>
      <c r="D7" s="28" t="s">
        <v>6</v>
      </c>
      <c r="E7" s="27" t="s">
        <v>7</v>
      </c>
      <c r="F7" s="22" t="s">
        <v>107</v>
      </c>
      <c r="G7" s="22"/>
      <c r="H7" s="22"/>
      <c r="I7" s="22"/>
      <c r="J7" s="22"/>
      <c r="K7" s="22"/>
      <c r="L7" s="22"/>
      <c r="M7" s="23" t="s">
        <v>108</v>
      </c>
      <c r="N7" s="23"/>
      <c r="O7" s="23"/>
      <c r="P7" s="23"/>
      <c r="Q7" s="23"/>
      <c r="R7" s="23"/>
      <c r="S7" s="23"/>
      <c r="T7" s="24" t="s">
        <v>109</v>
      </c>
      <c r="U7" s="13" t="s">
        <v>110</v>
      </c>
      <c r="V7" s="13" t="s">
        <v>111</v>
      </c>
      <c r="W7" s="15" t="s">
        <v>112</v>
      </c>
      <c r="X7" s="16" t="s">
        <v>113</v>
      </c>
    </row>
    <row r="8" spans="1:24" s="8" customFormat="1" ht="90.75" customHeight="1" thickBot="1">
      <c r="A8" s="27"/>
      <c r="B8" s="27"/>
      <c r="C8" s="27"/>
      <c r="D8" s="28"/>
      <c r="E8" s="27"/>
      <c r="F8" s="9" t="s">
        <v>114</v>
      </c>
      <c r="G8" s="10" t="s">
        <v>115</v>
      </c>
      <c r="H8" s="10" t="s">
        <v>116</v>
      </c>
      <c r="I8" s="10" t="s">
        <v>117</v>
      </c>
      <c r="J8" s="10" t="s">
        <v>118</v>
      </c>
      <c r="K8" s="10" t="s">
        <v>119</v>
      </c>
      <c r="L8" s="10" t="s">
        <v>120</v>
      </c>
      <c r="M8" s="17" t="s">
        <v>121</v>
      </c>
      <c r="N8" s="17" t="s">
        <v>122</v>
      </c>
      <c r="O8" s="17" t="s">
        <v>123</v>
      </c>
      <c r="P8" s="17" t="s">
        <v>124</v>
      </c>
      <c r="Q8" s="17" t="s">
        <v>125</v>
      </c>
      <c r="R8" s="17" t="s">
        <v>126</v>
      </c>
      <c r="S8" s="17" t="s">
        <v>127</v>
      </c>
      <c r="T8" s="25"/>
      <c r="U8" s="14"/>
      <c r="V8" s="14"/>
      <c r="W8" s="15"/>
      <c r="X8" s="16"/>
    </row>
    <row r="9" spans="1:24" s="8" customFormat="1" ht="15.75" thickBot="1">
      <c r="A9" s="27"/>
      <c r="B9" s="27"/>
      <c r="C9" s="27"/>
      <c r="D9" s="28"/>
      <c r="E9" s="27"/>
      <c r="F9" s="11" t="s">
        <v>128</v>
      </c>
      <c r="G9" s="12" t="s">
        <v>129</v>
      </c>
      <c r="H9" s="12" t="s">
        <v>130</v>
      </c>
      <c r="I9" s="12" t="s">
        <v>131</v>
      </c>
      <c r="J9" s="12" t="s">
        <v>132</v>
      </c>
      <c r="K9" s="12" t="s">
        <v>133</v>
      </c>
      <c r="L9" s="12" t="s">
        <v>134</v>
      </c>
      <c r="M9" s="17"/>
      <c r="N9" s="17"/>
      <c r="O9" s="17"/>
      <c r="P9" s="17"/>
      <c r="Q9" s="17"/>
      <c r="R9" s="17"/>
      <c r="S9" s="17"/>
      <c r="T9" s="26"/>
      <c r="U9" s="14"/>
      <c r="V9" s="14"/>
      <c r="W9" s="15"/>
      <c r="X9" s="16"/>
    </row>
    <row r="10" spans="1:24" ht="15.75" thickBot="1">
      <c r="A10" s="5">
        <v>1</v>
      </c>
      <c r="B10" s="5" t="s">
        <v>11</v>
      </c>
      <c r="C10" s="5" t="s">
        <v>12</v>
      </c>
      <c r="D10" s="5" t="s">
        <v>13</v>
      </c>
      <c r="E10" s="5" t="s">
        <v>14</v>
      </c>
      <c r="F10" s="5">
        <v>165</v>
      </c>
      <c r="G10" s="5"/>
      <c r="H10" s="5"/>
      <c r="I10" s="5"/>
      <c r="J10" s="5"/>
      <c r="K10" s="5"/>
      <c r="L10" s="6">
        <v>63</v>
      </c>
      <c r="M10" s="5">
        <f t="shared" ref="M10:M39" si="0">F10*17</f>
        <v>2805</v>
      </c>
      <c r="N10" s="5">
        <f t="shared" ref="N10:N39" si="1">IF(G10=0,0,(IF(G10&gt;3,(G10-3)*10+20,20)))</f>
        <v>0</v>
      </c>
      <c r="O10" s="5">
        <f t="shared" ref="O10:O39" si="2">IF(H10="ΝΑΙ",15,0)</f>
        <v>0</v>
      </c>
      <c r="P10" s="5">
        <f t="shared" ref="P10:P39" si="3">IF(I10=1,5,(IF(I10&gt;1,((I10-1)*10),0)))</f>
        <v>0</v>
      </c>
      <c r="Q10" s="5">
        <f t="shared" ref="Q10:Q39" si="4">J10*10</f>
        <v>0</v>
      </c>
      <c r="R10" s="5">
        <f t="shared" ref="R10:R39" si="5">IF(K10&lt;50,0,IF(K10&lt;60,10,IF(K10&lt;67,12,IF(K10&lt;70,15,17))))</f>
        <v>0</v>
      </c>
      <c r="S10" s="5">
        <f t="shared" ref="S10:S39" si="6">IF(L10&lt;18,0,IF(L10&lt;=50,10,20))</f>
        <v>20</v>
      </c>
      <c r="T10" s="5">
        <v>2805</v>
      </c>
      <c r="U10" s="5">
        <f t="shared" ref="U10:U39" si="7">SUM(M10:S10)</f>
        <v>2825</v>
      </c>
      <c r="V10" s="5">
        <f t="shared" ref="V10:V39" si="8">T10+U10</f>
        <v>5630</v>
      </c>
    </row>
    <row r="11" spans="1:24" ht="15.75" thickBot="1">
      <c r="A11" s="5">
        <v>2</v>
      </c>
      <c r="B11" s="5" t="s">
        <v>15</v>
      </c>
      <c r="C11" s="5" t="s">
        <v>16</v>
      </c>
      <c r="D11" s="5" t="s">
        <v>17</v>
      </c>
      <c r="E11" s="5" t="s">
        <v>18</v>
      </c>
      <c r="F11" s="5">
        <v>180</v>
      </c>
      <c r="G11" s="5"/>
      <c r="H11" s="5"/>
      <c r="I11" s="5"/>
      <c r="J11" s="5"/>
      <c r="K11" s="5"/>
      <c r="L11" s="6">
        <v>63</v>
      </c>
      <c r="M11" s="5">
        <f t="shared" si="0"/>
        <v>3060</v>
      </c>
      <c r="N11" s="5">
        <f t="shared" si="1"/>
        <v>0</v>
      </c>
      <c r="O11" s="5">
        <f t="shared" si="2"/>
        <v>0</v>
      </c>
      <c r="P11" s="5">
        <f t="shared" si="3"/>
        <v>0</v>
      </c>
      <c r="Q11" s="5">
        <f t="shared" si="4"/>
        <v>0</v>
      </c>
      <c r="R11" s="5">
        <f t="shared" si="5"/>
        <v>0</v>
      </c>
      <c r="S11" s="5">
        <f t="shared" si="6"/>
        <v>20</v>
      </c>
      <c r="T11" s="5">
        <v>2480</v>
      </c>
      <c r="U11" s="5">
        <f t="shared" si="7"/>
        <v>3080</v>
      </c>
      <c r="V11" s="5">
        <f t="shared" si="8"/>
        <v>5560</v>
      </c>
    </row>
    <row r="12" spans="1:24" ht="15.75" thickBot="1">
      <c r="A12" s="5">
        <v>3</v>
      </c>
      <c r="B12" s="5" t="s">
        <v>19</v>
      </c>
      <c r="C12" s="5" t="s">
        <v>20</v>
      </c>
      <c r="D12" s="5" t="s">
        <v>21</v>
      </c>
      <c r="E12" s="5" t="s">
        <v>22</v>
      </c>
      <c r="F12" s="5">
        <v>184</v>
      </c>
      <c r="G12" s="5"/>
      <c r="H12" s="5"/>
      <c r="I12" s="5">
        <v>2</v>
      </c>
      <c r="J12" s="5"/>
      <c r="K12" s="5"/>
      <c r="L12" s="6">
        <v>48</v>
      </c>
      <c r="M12" s="5">
        <f t="shared" si="0"/>
        <v>3128</v>
      </c>
      <c r="N12" s="5">
        <f t="shared" si="1"/>
        <v>0</v>
      </c>
      <c r="O12" s="5">
        <f t="shared" si="2"/>
        <v>0</v>
      </c>
      <c r="P12" s="5">
        <f t="shared" si="3"/>
        <v>10</v>
      </c>
      <c r="Q12" s="5">
        <f t="shared" si="4"/>
        <v>0</v>
      </c>
      <c r="R12" s="5">
        <f t="shared" si="5"/>
        <v>0</v>
      </c>
      <c r="S12" s="5">
        <f t="shared" si="6"/>
        <v>10</v>
      </c>
      <c r="T12" s="5">
        <v>1648</v>
      </c>
      <c r="U12" s="5">
        <f t="shared" si="7"/>
        <v>3148</v>
      </c>
      <c r="V12" s="5">
        <f t="shared" si="8"/>
        <v>4796</v>
      </c>
    </row>
    <row r="13" spans="1:24" ht="15.75" thickBot="1">
      <c r="A13" s="5">
        <v>4</v>
      </c>
      <c r="B13" s="5" t="s">
        <v>23</v>
      </c>
      <c r="C13" s="5" t="s">
        <v>24</v>
      </c>
      <c r="D13" s="5" t="s">
        <v>25</v>
      </c>
      <c r="E13" s="5" t="s">
        <v>26</v>
      </c>
      <c r="F13" s="5">
        <v>138</v>
      </c>
      <c r="G13" s="5"/>
      <c r="H13" s="5" t="s">
        <v>27</v>
      </c>
      <c r="I13" s="5"/>
      <c r="J13" s="5"/>
      <c r="K13" s="5"/>
      <c r="L13" s="6">
        <v>37</v>
      </c>
      <c r="M13" s="5">
        <f t="shared" si="0"/>
        <v>2346</v>
      </c>
      <c r="N13" s="5">
        <f t="shared" si="1"/>
        <v>0</v>
      </c>
      <c r="O13" s="5">
        <f t="shared" si="2"/>
        <v>15</v>
      </c>
      <c r="P13" s="5">
        <f t="shared" si="3"/>
        <v>0</v>
      </c>
      <c r="Q13" s="5">
        <f t="shared" si="4"/>
        <v>0</v>
      </c>
      <c r="R13" s="5">
        <f t="shared" si="5"/>
        <v>0</v>
      </c>
      <c r="S13" s="5">
        <f t="shared" si="6"/>
        <v>10</v>
      </c>
      <c r="T13" s="5">
        <v>1656</v>
      </c>
      <c r="U13" s="5">
        <f t="shared" si="7"/>
        <v>2371</v>
      </c>
      <c r="V13" s="5">
        <f t="shared" si="8"/>
        <v>4027</v>
      </c>
    </row>
    <row r="14" spans="1:24" ht="15.75" thickBot="1">
      <c r="A14" s="5">
        <v>5</v>
      </c>
      <c r="B14" s="5" t="s">
        <v>28</v>
      </c>
      <c r="C14" s="5" t="s">
        <v>29</v>
      </c>
      <c r="D14" s="5" t="s">
        <v>30</v>
      </c>
      <c r="E14" s="5" t="s">
        <v>31</v>
      </c>
      <c r="F14" s="5">
        <v>145</v>
      </c>
      <c r="G14" s="5">
        <v>5</v>
      </c>
      <c r="H14" s="5"/>
      <c r="I14" s="5">
        <v>2</v>
      </c>
      <c r="J14" s="5"/>
      <c r="K14" s="5"/>
      <c r="L14" s="6">
        <v>48</v>
      </c>
      <c r="M14" s="5">
        <f t="shared" si="0"/>
        <v>2465</v>
      </c>
      <c r="N14" s="5">
        <f t="shared" si="1"/>
        <v>40</v>
      </c>
      <c r="O14" s="5">
        <f t="shared" si="2"/>
        <v>0</v>
      </c>
      <c r="P14" s="5">
        <f t="shared" si="3"/>
        <v>10</v>
      </c>
      <c r="Q14" s="5">
        <f t="shared" si="4"/>
        <v>0</v>
      </c>
      <c r="R14" s="5">
        <f t="shared" si="5"/>
        <v>0</v>
      </c>
      <c r="S14" s="5">
        <f t="shared" si="6"/>
        <v>10</v>
      </c>
      <c r="T14" s="5">
        <v>850</v>
      </c>
      <c r="U14" s="5">
        <f t="shared" si="7"/>
        <v>2525</v>
      </c>
      <c r="V14" s="5">
        <f t="shared" si="8"/>
        <v>3375</v>
      </c>
    </row>
    <row r="15" spans="1:24" ht="15.75" thickBot="1">
      <c r="A15" s="5">
        <v>6</v>
      </c>
      <c r="B15" s="5" t="s">
        <v>32</v>
      </c>
      <c r="C15" s="5" t="s">
        <v>0</v>
      </c>
      <c r="D15" s="5" t="s">
        <v>33</v>
      </c>
      <c r="E15" s="5" t="s">
        <v>34</v>
      </c>
      <c r="F15" s="5">
        <v>123</v>
      </c>
      <c r="G15" s="5"/>
      <c r="H15" s="5"/>
      <c r="I15" s="5"/>
      <c r="J15" s="5"/>
      <c r="K15" s="5"/>
      <c r="L15" s="6">
        <v>45</v>
      </c>
      <c r="M15" s="5">
        <f t="shared" si="0"/>
        <v>2091</v>
      </c>
      <c r="N15" s="5">
        <f t="shared" si="1"/>
        <v>0</v>
      </c>
      <c r="O15" s="5">
        <f t="shared" si="2"/>
        <v>0</v>
      </c>
      <c r="P15" s="5">
        <f t="shared" si="3"/>
        <v>0</v>
      </c>
      <c r="Q15" s="5">
        <f t="shared" si="4"/>
        <v>0</v>
      </c>
      <c r="R15" s="5">
        <f t="shared" si="5"/>
        <v>0</v>
      </c>
      <c r="S15" s="5">
        <f t="shared" si="6"/>
        <v>10</v>
      </c>
      <c r="T15" s="5">
        <v>1212</v>
      </c>
      <c r="U15" s="5">
        <f t="shared" si="7"/>
        <v>2101</v>
      </c>
      <c r="V15" s="5">
        <f t="shared" si="8"/>
        <v>3313</v>
      </c>
    </row>
    <row r="16" spans="1:24" ht="15.75" thickBot="1">
      <c r="A16" s="5">
        <v>7</v>
      </c>
      <c r="B16" s="5" t="s">
        <v>35</v>
      </c>
      <c r="C16" s="5" t="s">
        <v>12</v>
      </c>
      <c r="D16" s="5" t="s">
        <v>36</v>
      </c>
      <c r="E16" s="5" t="s">
        <v>37</v>
      </c>
      <c r="F16" s="5">
        <v>138</v>
      </c>
      <c r="G16" s="5"/>
      <c r="H16" s="5"/>
      <c r="I16" s="5"/>
      <c r="J16" s="5"/>
      <c r="K16" s="5"/>
      <c r="L16" s="6">
        <v>49</v>
      </c>
      <c r="M16" s="5">
        <f t="shared" si="0"/>
        <v>2346</v>
      </c>
      <c r="N16" s="5">
        <f t="shared" si="1"/>
        <v>0</v>
      </c>
      <c r="O16" s="5">
        <f t="shared" si="2"/>
        <v>0</v>
      </c>
      <c r="P16" s="5">
        <f t="shared" si="3"/>
        <v>0</v>
      </c>
      <c r="Q16" s="5">
        <f t="shared" si="4"/>
        <v>0</v>
      </c>
      <c r="R16" s="5">
        <f t="shared" si="5"/>
        <v>0</v>
      </c>
      <c r="S16" s="5">
        <f t="shared" si="6"/>
        <v>10</v>
      </c>
      <c r="T16" s="5">
        <v>748</v>
      </c>
      <c r="U16" s="5">
        <f t="shared" si="7"/>
        <v>2356</v>
      </c>
      <c r="V16" s="5">
        <f t="shared" si="8"/>
        <v>3104</v>
      </c>
    </row>
    <row r="17" spans="1:22" ht="15.75" thickBot="1">
      <c r="A17" s="5">
        <v>8</v>
      </c>
      <c r="B17" s="5" t="s">
        <v>38</v>
      </c>
      <c r="C17" s="5" t="s">
        <v>12</v>
      </c>
      <c r="D17" s="5" t="s">
        <v>39</v>
      </c>
      <c r="E17" s="5" t="s">
        <v>40</v>
      </c>
      <c r="F17" s="5">
        <v>101</v>
      </c>
      <c r="G17" s="5">
        <v>7</v>
      </c>
      <c r="H17" s="5"/>
      <c r="I17" s="5">
        <v>1</v>
      </c>
      <c r="J17" s="5"/>
      <c r="K17" s="5"/>
      <c r="L17" s="6">
        <v>53</v>
      </c>
      <c r="M17" s="5">
        <f t="shared" si="0"/>
        <v>1717</v>
      </c>
      <c r="N17" s="5">
        <f t="shared" si="1"/>
        <v>60</v>
      </c>
      <c r="O17" s="5">
        <f t="shared" si="2"/>
        <v>0</v>
      </c>
      <c r="P17" s="5">
        <f t="shared" si="3"/>
        <v>5</v>
      </c>
      <c r="Q17" s="5">
        <f t="shared" si="4"/>
        <v>0</v>
      </c>
      <c r="R17" s="5">
        <f t="shared" si="5"/>
        <v>0</v>
      </c>
      <c r="S17" s="5">
        <f t="shared" si="6"/>
        <v>20</v>
      </c>
      <c r="T17" s="5">
        <v>1200</v>
      </c>
      <c r="U17" s="5">
        <f t="shared" si="7"/>
        <v>1802</v>
      </c>
      <c r="V17" s="5">
        <f t="shared" si="8"/>
        <v>3002</v>
      </c>
    </row>
    <row r="18" spans="1:22" ht="15.75" thickBot="1">
      <c r="A18" s="5">
        <v>9</v>
      </c>
      <c r="B18" s="5" t="s">
        <v>41</v>
      </c>
      <c r="C18" s="5" t="s">
        <v>42</v>
      </c>
      <c r="D18" s="5" t="s">
        <v>2</v>
      </c>
      <c r="E18" s="5" t="s">
        <v>43</v>
      </c>
      <c r="F18" s="5">
        <v>128</v>
      </c>
      <c r="G18" s="5"/>
      <c r="H18" s="5"/>
      <c r="I18" s="5">
        <v>1</v>
      </c>
      <c r="J18" s="5"/>
      <c r="K18" s="5"/>
      <c r="L18" s="6">
        <v>45</v>
      </c>
      <c r="M18" s="5">
        <f t="shared" si="0"/>
        <v>2176</v>
      </c>
      <c r="N18" s="5">
        <f t="shared" si="1"/>
        <v>0</v>
      </c>
      <c r="O18" s="5">
        <f t="shared" si="2"/>
        <v>0</v>
      </c>
      <c r="P18" s="5">
        <f t="shared" si="3"/>
        <v>5</v>
      </c>
      <c r="Q18" s="5">
        <f t="shared" si="4"/>
        <v>0</v>
      </c>
      <c r="R18" s="5">
        <f t="shared" si="5"/>
        <v>0</v>
      </c>
      <c r="S18" s="5">
        <f t="shared" si="6"/>
        <v>10</v>
      </c>
      <c r="T18" s="5">
        <v>627</v>
      </c>
      <c r="U18" s="5">
        <f t="shared" si="7"/>
        <v>2191</v>
      </c>
      <c r="V18" s="5">
        <f t="shared" si="8"/>
        <v>2818</v>
      </c>
    </row>
    <row r="19" spans="1:22" ht="15.75" thickBot="1">
      <c r="A19" s="5">
        <v>10</v>
      </c>
      <c r="B19" s="5" t="s">
        <v>44</v>
      </c>
      <c r="C19" s="5" t="s">
        <v>45</v>
      </c>
      <c r="D19" s="5" t="s">
        <v>46</v>
      </c>
      <c r="E19" s="5" t="s">
        <v>47</v>
      </c>
      <c r="F19" s="5">
        <v>127</v>
      </c>
      <c r="G19" s="5">
        <v>4</v>
      </c>
      <c r="H19" s="5"/>
      <c r="I19" s="5"/>
      <c r="J19" s="5"/>
      <c r="K19" s="5"/>
      <c r="L19" s="6">
        <v>38</v>
      </c>
      <c r="M19" s="5">
        <f t="shared" si="0"/>
        <v>2159</v>
      </c>
      <c r="N19" s="5">
        <f t="shared" si="1"/>
        <v>30</v>
      </c>
      <c r="O19" s="5">
        <f t="shared" si="2"/>
        <v>0</v>
      </c>
      <c r="P19" s="5">
        <f t="shared" si="3"/>
        <v>0</v>
      </c>
      <c r="Q19" s="5">
        <f t="shared" si="4"/>
        <v>0</v>
      </c>
      <c r="R19" s="5">
        <f t="shared" si="5"/>
        <v>0</v>
      </c>
      <c r="S19" s="5">
        <f t="shared" si="6"/>
        <v>10</v>
      </c>
      <c r="T19" s="5">
        <v>619</v>
      </c>
      <c r="U19" s="5">
        <f t="shared" si="7"/>
        <v>2199</v>
      </c>
      <c r="V19" s="5">
        <f t="shared" si="8"/>
        <v>2818</v>
      </c>
    </row>
    <row r="20" spans="1:22" ht="15.75" thickBot="1">
      <c r="A20" s="5">
        <v>11</v>
      </c>
      <c r="B20" s="5" t="s">
        <v>48</v>
      </c>
      <c r="C20" s="5" t="s">
        <v>49</v>
      </c>
      <c r="D20" s="5" t="s">
        <v>13</v>
      </c>
      <c r="E20" s="5" t="s">
        <v>50</v>
      </c>
      <c r="F20" s="5">
        <v>101</v>
      </c>
      <c r="G20" s="5">
        <v>6</v>
      </c>
      <c r="H20" s="5"/>
      <c r="I20" s="5"/>
      <c r="J20" s="5"/>
      <c r="K20" s="7">
        <v>0.97</v>
      </c>
      <c r="L20" s="6">
        <f>IF(X20&lt;&gt;0,DATEDIF(X20,#REF!,"y"),0)</f>
        <v>0</v>
      </c>
      <c r="M20" s="5">
        <f t="shared" si="0"/>
        <v>1717</v>
      </c>
      <c r="N20" s="5">
        <f t="shared" si="1"/>
        <v>50</v>
      </c>
      <c r="O20" s="5">
        <f t="shared" si="2"/>
        <v>0</v>
      </c>
      <c r="P20" s="5">
        <f t="shared" si="3"/>
        <v>0</v>
      </c>
      <c r="Q20" s="5">
        <f t="shared" si="4"/>
        <v>0</v>
      </c>
      <c r="R20" s="5">
        <f t="shared" si="5"/>
        <v>0</v>
      </c>
      <c r="S20" s="5">
        <f t="shared" si="6"/>
        <v>0</v>
      </c>
      <c r="T20" s="5">
        <v>840</v>
      </c>
      <c r="U20" s="5">
        <f t="shared" si="7"/>
        <v>1767</v>
      </c>
      <c r="V20" s="5">
        <f t="shared" si="8"/>
        <v>2607</v>
      </c>
    </row>
    <row r="21" spans="1:22" ht="15.75" thickBot="1">
      <c r="A21" s="5">
        <v>12</v>
      </c>
      <c r="B21" s="5" t="s">
        <v>51</v>
      </c>
      <c r="C21" s="5" t="s">
        <v>0</v>
      </c>
      <c r="D21" s="5" t="s">
        <v>52</v>
      </c>
      <c r="E21" s="5" t="s">
        <v>53</v>
      </c>
      <c r="F21" s="5">
        <v>82</v>
      </c>
      <c r="G21" s="5">
        <v>7</v>
      </c>
      <c r="H21" s="5"/>
      <c r="I21" s="5"/>
      <c r="J21" s="5"/>
      <c r="K21" s="5"/>
      <c r="L21" s="6">
        <v>56</v>
      </c>
      <c r="M21" s="5">
        <f t="shared" si="0"/>
        <v>1394</v>
      </c>
      <c r="N21" s="5">
        <f t="shared" si="1"/>
        <v>60</v>
      </c>
      <c r="O21" s="5">
        <f t="shared" si="2"/>
        <v>0</v>
      </c>
      <c r="P21" s="5">
        <f t="shared" si="3"/>
        <v>0</v>
      </c>
      <c r="Q21" s="5">
        <f t="shared" si="4"/>
        <v>0</v>
      </c>
      <c r="R21" s="5">
        <f t="shared" si="5"/>
        <v>0</v>
      </c>
      <c r="S21" s="5">
        <f t="shared" si="6"/>
        <v>20</v>
      </c>
      <c r="T21" s="5">
        <v>1122</v>
      </c>
      <c r="U21" s="5">
        <f t="shared" si="7"/>
        <v>1474</v>
      </c>
      <c r="V21" s="5">
        <f t="shared" si="8"/>
        <v>2596</v>
      </c>
    </row>
    <row r="22" spans="1:22" ht="15.75" thickBot="1">
      <c r="A22" s="5">
        <v>13</v>
      </c>
      <c r="B22" s="5" t="s">
        <v>54</v>
      </c>
      <c r="C22" s="5" t="s">
        <v>55</v>
      </c>
      <c r="D22" s="5" t="s">
        <v>1</v>
      </c>
      <c r="E22" s="5" t="s">
        <v>56</v>
      </c>
      <c r="F22" s="5">
        <v>112</v>
      </c>
      <c r="G22" s="5"/>
      <c r="H22" s="5"/>
      <c r="I22" s="5"/>
      <c r="J22" s="5"/>
      <c r="K22" s="7">
        <v>0.8</v>
      </c>
      <c r="L22" s="6">
        <v>51</v>
      </c>
      <c r="M22" s="5">
        <f t="shared" si="0"/>
        <v>1904</v>
      </c>
      <c r="N22" s="5">
        <f t="shared" si="1"/>
        <v>0</v>
      </c>
      <c r="O22" s="5">
        <f t="shared" si="2"/>
        <v>0</v>
      </c>
      <c r="P22" s="5">
        <f t="shared" si="3"/>
        <v>0</v>
      </c>
      <c r="Q22" s="5">
        <f t="shared" si="4"/>
        <v>0</v>
      </c>
      <c r="R22" s="5">
        <f t="shared" si="5"/>
        <v>0</v>
      </c>
      <c r="S22" s="5">
        <f t="shared" si="6"/>
        <v>20</v>
      </c>
      <c r="T22" s="5">
        <v>549</v>
      </c>
      <c r="U22" s="5">
        <f t="shared" si="7"/>
        <v>1924</v>
      </c>
      <c r="V22" s="5">
        <f t="shared" si="8"/>
        <v>2473</v>
      </c>
    </row>
    <row r="23" spans="1:22" ht="15.75" thickBot="1">
      <c r="A23" s="5">
        <v>14</v>
      </c>
      <c r="B23" s="5" t="s">
        <v>57</v>
      </c>
      <c r="C23" s="5" t="s">
        <v>20</v>
      </c>
      <c r="D23" s="5" t="s">
        <v>58</v>
      </c>
      <c r="E23" s="5" t="s">
        <v>59</v>
      </c>
      <c r="F23" s="5">
        <v>110</v>
      </c>
      <c r="G23" s="5"/>
      <c r="H23" s="5"/>
      <c r="I23" s="5">
        <v>1</v>
      </c>
      <c r="J23" s="5"/>
      <c r="K23" s="5"/>
      <c r="L23" s="6">
        <v>43</v>
      </c>
      <c r="M23" s="5">
        <f t="shared" si="0"/>
        <v>1870</v>
      </c>
      <c r="N23" s="5">
        <f t="shared" si="1"/>
        <v>0</v>
      </c>
      <c r="O23" s="5">
        <f t="shared" si="2"/>
        <v>0</v>
      </c>
      <c r="P23" s="5">
        <f t="shared" si="3"/>
        <v>5</v>
      </c>
      <c r="Q23" s="5">
        <f t="shared" si="4"/>
        <v>0</v>
      </c>
      <c r="R23" s="5">
        <f t="shared" si="5"/>
        <v>0</v>
      </c>
      <c r="S23" s="5">
        <f t="shared" si="6"/>
        <v>10</v>
      </c>
      <c r="T23" s="5">
        <v>558</v>
      </c>
      <c r="U23" s="5">
        <f t="shared" si="7"/>
        <v>1885</v>
      </c>
      <c r="V23" s="5">
        <f t="shared" si="8"/>
        <v>2443</v>
      </c>
    </row>
    <row r="24" spans="1:22" ht="15.75" thickBot="1">
      <c r="A24" s="5">
        <v>15</v>
      </c>
      <c r="B24" s="5" t="s">
        <v>60</v>
      </c>
      <c r="C24" s="5" t="s">
        <v>61</v>
      </c>
      <c r="D24" s="5" t="s">
        <v>62</v>
      </c>
      <c r="E24" s="5" t="s">
        <v>63</v>
      </c>
      <c r="F24" s="5">
        <v>92</v>
      </c>
      <c r="G24" s="5"/>
      <c r="H24" s="5"/>
      <c r="I24" s="5"/>
      <c r="J24" s="5"/>
      <c r="K24" s="5"/>
      <c r="L24" s="6">
        <v>58</v>
      </c>
      <c r="M24" s="5">
        <f t="shared" si="0"/>
        <v>1564</v>
      </c>
      <c r="N24" s="5">
        <f t="shared" si="1"/>
        <v>0</v>
      </c>
      <c r="O24" s="5">
        <f t="shared" si="2"/>
        <v>0</v>
      </c>
      <c r="P24" s="5">
        <f t="shared" si="3"/>
        <v>0</v>
      </c>
      <c r="Q24" s="5">
        <f t="shared" si="4"/>
        <v>0</v>
      </c>
      <c r="R24" s="5">
        <f t="shared" si="5"/>
        <v>0</v>
      </c>
      <c r="S24" s="5">
        <f t="shared" si="6"/>
        <v>20</v>
      </c>
      <c r="T24" s="5">
        <v>828</v>
      </c>
      <c r="U24" s="5">
        <f t="shared" si="7"/>
        <v>1584</v>
      </c>
      <c r="V24" s="5">
        <f t="shared" si="8"/>
        <v>2412</v>
      </c>
    </row>
    <row r="25" spans="1:22" ht="15.75" thickBot="1">
      <c r="A25" s="5">
        <v>16</v>
      </c>
      <c r="B25" s="5" t="s">
        <v>64</v>
      </c>
      <c r="C25" s="5" t="s">
        <v>65</v>
      </c>
      <c r="D25" s="5" t="s">
        <v>39</v>
      </c>
      <c r="E25" s="5" t="s">
        <v>66</v>
      </c>
      <c r="F25" s="5">
        <v>104</v>
      </c>
      <c r="G25" s="5"/>
      <c r="H25" s="5" t="s">
        <v>27</v>
      </c>
      <c r="I25" s="5"/>
      <c r="J25" s="5"/>
      <c r="K25" s="5"/>
      <c r="L25" s="6">
        <v>46</v>
      </c>
      <c r="M25" s="5">
        <f t="shared" si="0"/>
        <v>1768</v>
      </c>
      <c r="N25" s="5">
        <f t="shared" si="1"/>
        <v>0</v>
      </c>
      <c r="O25" s="5">
        <f t="shared" si="2"/>
        <v>15</v>
      </c>
      <c r="P25" s="5">
        <f t="shared" si="3"/>
        <v>0</v>
      </c>
      <c r="Q25" s="5">
        <f t="shared" si="4"/>
        <v>0</v>
      </c>
      <c r="R25" s="5">
        <f t="shared" si="5"/>
        <v>0</v>
      </c>
      <c r="S25" s="5">
        <f t="shared" si="6"/>
        <v>10</v>
      </c>
      <c r="T25" s="5">
        <v>612</v>
      </c>
      <c r="U25" s="5">
        <f t="shared" si="7"/>
        <v>1793</v>
      </c>
      <c r="V25" s="5">
        <f t="shared" si="8"/>
        <v>2405</v>
      </c>
    </row>
    <row r="26" spans="1:22" ht="15.75" thickBot="1">
      <c r="A26" s="5">
        <v>17</v>
      </c>
      <c r="B26" s="5" t="s">
        <v>67</v>
      </c>
      <c r="C26" s="5" t="s">
        <v>0</v>
      </c>
      <c r="D26" s="5" t="s">
        <v>68</v>
      </c>
      <c r="E26" s="5" t="s">
        <v>69</v>
      </c>
      <c r="F26" s="5">
        <v>138</v>
      </c>
      <c r="G26" s="5"/>
      <c r="H26" s="5"/>
      <c r="I26" s="5">
        <v>2</v>
      </c>
      <c r="J26" s="5">
        <v>2</v>
      </c>
      <c r="K26" s="5"/>
      <c r="L26" s="6">
        <f>IF(X26&lt;&gt;0,DATEDIF(X26,#REF!,"y"),0)</f>
        <v>0</v>
      </c>
      <c r="M26" s="5">
        <f t="shared" si="0"/>
        <v>2346</v>
      </c>
      <c r="N26" s="5">
        <f t="shared" si="1"/>
        <v>0</v>
      </c>
      <c r="O26" s="5">
        <f t="shared" si="2"/>
        <v>0</v>
      </c>
      <c r="P26" s="5">
        <f t="shared" si="3"/>
        <v>10</v>
      </c>
      <c r="Q26" s="5">
        <f t="shared" si="4"/>
        <v>20</v>
      </c>
      <c r="R26" s="5">
        <f t="shared" si="5"/>
        <v>0</v>
      </c>
      <c r="S26" s="5">
        <f t="shared" si="6"/>
        <v>0</v>
      </c>
      <c r="T26" s="5"/>
      <c r="U26" s="5">
        <f t="shared" si="7"/>
        <v>2376</v>
      </c>
      <c r="V26" s="5">
        <f t="shared" si="8"/>
        <v>2376</v>
      </c>
    </row>
    <row r="27" spans="1:22" ht="15.75" thickBot="1">
      <c r="A27" s="5">
        <v>18</v>
      </c>
      <c r="B27" s="5" t="s">
        <v>70</v>
      </c>
      <c r="C27" s="5" t="s">
        <v>71</v>
      </c>
      <c r="D27" s="5" t="s">
        <v>68</v>
      </c>
      <c r="E27" s="5" t="s">
        <v>72</v>
      </c>
      <c r="F27" s="5">
        <v>59</v>
      </c>
      <c r="G27" s="5">
        <v>8</v>
      </c>
      <c r="H27" s="5"/>
      <c r="I27" s="5">
        <v>2</v>
      </c>
      <c r="J27" s="5">
        <v>8</v>
      </c>
      <c r="K27" s="5"/>
      <c r="L27" s="6">
        <v>49</v>
      </c>
      <c r="M27" s="5">
        <f t="shared" si="0"/>
        <v>1003</v>
      </c>
      <c r="N27" s="5">
        <f t="shared" si="1"/>
        <v>70</v>
      </c>
      <c r="O27" s="5">
        <f t="shared" si="2"/>
        <v>0</v>
      </c>
      <c r="P27" s="5">
        <f t="shared" si="3"/>
        <v>10</v>
      </c>
      <c r="Q27" s="5">
        <f t="shared" si="4"/>
        <v>80</v>
      </c>
      <c r="R27" s="5">
        <f t="shared" si="5"/>
        <v>0</v>
      </c>
      <c r="S27" s="5">
        <f t="shared" si="6"/>
        <v>10</v>
      </c>
      <c r="T27" s="5">
        <v>850</v>
      </c>
      <c r="U27" s="5">
        <f t="shared" si="7"/>
        <v>1173</v>
      </c>
      <c r="V27" s="5">
        <f t="shared" si="8"/>
        <v>2023</v>
      </c>
    </row>
    <row r="28" spans="1:22" ht="15.75" thickBot="1">
      <c r="A28" s="5">
        <v>19</v>
      </c>
      <c r="B28" s="5" t="s">
        <v>73</v>
      </c>
      <c r="C28" s="5" t="s">
        <v>20</v>
      </c>
      <c r="D28" s="5" t="s">
        <v>74</v>
      </c>
      <c r="E28" s="5" t="s">
        <v>75</v>
      </c>
      <c r="F28" s="5">
        <v>67</v>
      </c>
      <c r="G28" s="5">
        <v>6</v>
      </c>
      <c r="H28" s="5"/>
      <c r="I28" s="5"/>
      <c r="J28" s="5"/>
      <c r="K28" s="5"/>
      <c r="L28" s="6">
        <v>50</v>
      </c>
      <c r="M28" s="5">
        <f t="shared" si="0"/>
        <v>1139</v>
      </c>
      <c r="N28" s="5">
        <f t="shared" si="1"/>
        <v>50</v>
      </c>
      <c r="O28" s="5">
        <f t="shared" si="2"/>
        <v>0</v>
      </c>
      <c r="P28" s="5">
        <f t="shared" si="3"/>
        <v>0</v>
      </c>
      <c r="Q28" s="5">
        <f t="shared" si="4"/>
        <v>0</v>
      </c>
      <c r="R28" s="5">
        <f t="shared" si="5"/>
        <v>0</v>
      </c>
      <c r="S28" s="5">
        <f t="shared" si="6"/>
        <v>10</v>
      </c>
      <c r="T28" s="5">
        <v>730</v>
      </c>
      <c r="U28" s="5">
        <f t="shared" si="7"/>
        <v>1199</v>
      </c>
      <c r="V28" s="5">
        <f t="shared" si="8"/>
        <v>1929</v>
      </c>
    </row>
    <row r="29" spans="1:22" ht="15.75" thickBot="1">
      <c r="A29" s="5">
        <v>20</v>
      </c>
      <c r="B29" s="5" t="s">
        <v>76</v>
      </c>
      <c r="C29" s="5" t="s">
        <v>20</v>
      </c>
      <c r="D29" s="5" t="s">
        <v>77</v>
      </c>
      <c r="E29" s="5" t="s">
        <v>78</v>
      </c>
      <c r="F29" s="5">
        <v>69</v>
      </c>
      <c r="G29" s="5"/>
      <c r="H29" s="5" t="s">
        <v>27</v>
      </c>
      <c r="I29" s="5"/>
      <c r="J29" s="5">
        <v>3</v>
      </c>
      <c r="K29" s="5"/>
      <c r="L29" s="6">
        <v>48</v>
      </c>
      <c r="M29" s="5">
        <f t="shared" si="0"/>
        <v>1173</v>
      </c>
      <c r="N29" s="5">
        <f t="shared" si="1"/>
        <v>0</v>
      </c>
      <c r="O29" s="5">
        <f t="shared" si="2"/>
        <v>15</v>
      </c>
      <c r="P29" s="5">
        <f t="shared" si="3"/>
        <v>0</v>
      </c>
      <c r="Q29" s="5">
        <f t="shared" si="4"/>
        <v>30</v>
      </c>
      <c r="R29" s="5">
        <f t="shared" si="5"/>
        <v>0</v>
      </c>
      <c r="S29" s="5">
        <f t="shared" si="6"/>
        <v>10</v>
      </c>
      <c r="T29" s="5">
        <v>629</v>
      </c>
      <c r="U29" s="5">
        <f t="shared" si="7"/>
        <v>1228</v>
      </c>
      <c r="V29" s="5">
        <f t="shared" si="8"/>
        <v>1857</v>
      </c>
    </row>
    <row r="30" spans="1:22" ht="15.75" thickBot="1">
      <c r="A30" s="5">
        <v>21</v>
      </c>
      <c r="B30" s="5" t="s">
        <v>32</v>
      </c>
      <c r="C30" s="5" t="s">
        <v>79</v>
      </c>
      <c r="D30" s="5" t="s">
        <v>39</v>
      </c>
      <c r="E30" s="5" t="s">
        <v>80</v>
      </c>
      <c r="F30" s="5">
        <v>66</v>
      </c>
      <c r="G30" s="5"/>
      <c r="H30" s="5" t="s">
        <v>27</v>
      </c>
      <c r="I30" s="5"/>
      <c r="J30" s="5"/>
      <c r="K30" s="5"/>
      <c r="L30" s="6">
        <v>46</v>
      </c>
      <c r="M30" s="5">
        <f t="shared" si="0"/>
        <v>1122</v>
      </c>
      <c r="N30" s="5">
        <f t="shared" si="1"/>
        <v>0</v>
      </c>
      <c r="O30" s="5">
        <f t="shared" si="2"/>
        <v>15</v>
      </c>
      <c r="P30" s="5">
        <f t="shared" si="3"/>
        <v>0</v>
      </c>
      <c r="Q30" s="5">
        <f t="shared" si="4"/>
        <v>0</v>
      </c>
      <c r="R30" s="5">
        <f t="shared" si="5"/>
        <v>0</v>
      </c>
      <c r="S30" s="5">
        <f t="shared" si="6"/>
        <v>10</v>
      </c>
      <c r="T30" s="5">
        <v>662</v>
      </c>
      <c r="U30" s="5">
        <f t="shared" si="7"/>
        <v>1147</v>
      </c>
      <c r="V30" s="5">
        <f t="shared" si="8"/>
        <v>1809</v>
      </c>
    </row>
    <row r="31" spans="1:22" ht="15.75" thickBot="1">
      <c r="A31" s="5">
        <v>22</v>
      </c>
      <c r="B31" s="5" t="s">
        <v>70</v>
      </c>
      <c r="C31" s="5" t="s">
        <v>0</v>
      </c>
      <c r="D31" s="5" t="s">
        <v>68</v>
      </c>
      <c r="E31" s="5" t="s">
        <v>81</v>
      </c>
      <c r="F31" s="5">
        <v>58</v>
      </c>
      <c r="G31" s="5">
        <v>5</v>
      </c>
      <c r="H31" s="5" t="s">
        <v>27</v>
      </c>
      <c r="I31" s="5">
        <v>1</v>
      </c>
      <c r="J31" s="5"/>
      <c r="K31" s="5"/>
      <c r="L31" s="6">
        <v>42</v>
      </c>
      <c r="M31" s="5">
        <f t="shared" si="0"/>
        <v>986</v>
      </c>
      <c r="N31" s="5">
        <f t="shared" si="1"/>
        <v>40</v>
      </c>
      <c r="O31" s="5">
        <f t="shared" si="2"/>
        <v>15</v>
      </c>
      <c r="P31" s="5">
        <f t="shared" si="3"/>
        <v>5</v>
      </c>
      <c r="Q31" s="5">
        <f t="shared" si="4"/>
        <v>0</v>
      </c>
      <c r="R31" s="5">
        <f t="shared" si="5"/>
        <v>0</v>
      </c>
      <c r="S31" s="5">
        <f t="shared" si="6"/>
        <v>10</v>
      </c>
      <c r="T31" s="5">
        <v>738</v>
      </c>
      <c r="U31" s="5">
        <f t="shared" si="7"/>
        <v>1056</v>
      </c>
      <c r="V31" s="5">
        <f t="shared" si="8"/>
        <v>1794</v>
      </c>
    </row>
    <row r="32" spans="1:22" ht="15.75" thickBot="1">
      <c r="A32" s="5">
        <v>23</v>
      </c>
      <c r="B32" s="5" t="s">
        <v>82</v>
      </c>
      <c r="C32" s="5" t="s">
        <v>55</v>
      </c>
      <c r="D32" s="5" t="s">
        <v>77</v>
      </c>
      <c r="E32" s="5" t="s">
        <v>83</v>
      </c>
      <c r="F32" s="5">
        <v>84</v>
      </c>
      <c r="G32" s="5"/>
      <c r="H32" s="5" t="s">
        <v>27</v>
      </c>
      <c r="I32" s="5">
        <v>2</v>
      </c>
      <c r="J32" s="5"/>
      <c r="K32" s="7">
        <v>0.5</v>
      </c>
      <c r="L32" s="6">
        <v>42</v>
      </c>
      <c r="M32" s="5">
        <f t="shared" si="0"/>
        <v>1428</v>
      </c>
      <c r="N32" s="5">
        <f t="shared" si="1"/>
        <v>0</v>
      </c>
      <c r="O32" s="5">
        <f t="shared" si="2"/>
        <v>15</v>
      </c>
      <c r="P32" s="5">
        <f t="shared" si="3"/>
        <v>10</v>
      </c>
      <c r="Q32" s="5">
        <f t="shared" si="4"/>
        <v>0</v>
      </c>
      <c r="R32" s="5">
        <f t="shared" si="5"/>
        <v>0</v>
      </c>
      <c r="S32" s="5">
        <f t="shared" si="6"/>
        <v>10</v>
      </c>
      <c r="T32" s="5">
        <v>302</v>
      </c>
      <c r="U32" s="5">
        <f t="shared" si="7"/>
        <v>1463</v>
      </c>
      <c r="V32" s="5">
        <f t="shared" si="8"/>
        <v>1765</v>
      </c>
    </row>
    <row r="33" spans="1:22" ht="15.75" thickBot="1">
      <c r="A33" s="5">
        <v>24</v>
      </c>
      <c r="B33" s="5" t="s">
        <v>84</v>
      </c>
      <c r="C33" s="5" t="s">
        <v>85</v>
      </c>
      <c r="D33" s="5" t="s">
        <v>2</v>
      </c>
      <c r="E33" s="5" t="s">
        <v>86</v>
      </c>
      <c r="F33" s="5">
        <v>51</v>
      </c>
      <c r="G33" s="5"/>
      <c r="H33" s="5"/>
      <c r="I33" s="5">
        <v>1</v>
      </c>
      <c r="J33" s="5"/>
      <c r="K33" s="5"/>
      <c r="L33" s="6">
        <v>48</v>
      </c>
      <c r="M33" s="5">
        <f t="shared" si="0"/>
        <v>867</v>
      </c>
      <c r="N33" s="5">
        <f t="shared" si="1"/>
        <v>0</v>
      </c>
      <c r="O33" s="5">
        <f t="shared" si="2"/>
        <v>0</v>
      </c>
      <c r="P33" s="5">
        <f t="shared" si="3"/>
        <v>5</v>
      </c>
      <c r="Q33" s="5">
        <f t="shared" si="4"/>
        <v>0</v>
      </c>
      <c r="R33" s="5">
        <f t="shared" si="5"/>
        <v>0</v>
      </c>
      <c r="S33" s="5">
        <f t="shared" si="6"/>
        <v>10</v>
      </c>
      <c r="T33" s="5">
        <v>867</v>
      </c>
      <c r="U33" s="5">
        <f t="shared" si="7"/>
        <v>882</v>
      </c>
      <c r="V33" s="5">
        <f t="shared" si="8"/>
        <v>1749</v>
      </c>
    </row>
    <row r="34" spans="1:22" ht="15.75" thickBot="1">
      <c r="A34" s="5">
        <v>25</v>
      </c>
      <c r="B34" s="5" t="s">
        <v>87</v>
      </c>
      <c r="C34" s="5" t="s">
        <v>88</v>
      </c>
      <c r="D34" s="5" t="s">
        <v>89</v>
      </c>
      <c r="E34" s="5" t="s">
        <v>90</v>
      </c>
      <c r="F34" s="5">
        <v>57</v>
      </c>
      <c r="G34" s="5"/>
      <c r="H34" s="5"/>
      <c r="I34" s="5"/>
      <c r="J34" s="5"/>
      <c r="K34" s="5"/>
      <c r="L34" s="6">
        <v>46</v>
      </c>
      <c r="M34" s="5">
        <f t="shared" si="0"/>
        <v>969</v>
      </c>
      <c r="N34" s="5">
        <f t="shared" si="1"/>
        <v>0</v>
      </c>
      <c r="O34" s="5">
        <f t="shared" si="2"/>
        <v>0</v>
      </c>
      <c r="P34" s="5">
        <f t="shared" si="3"/>
        <v>0</v>
      </c>
      <c r="Q34" s="5">
        <f t="shared" si="4"/>
        <v>0</v>
      </c>
      <c r="R34" s="5">
        <f t="shared" si="5"/>
        <v>0</v>
      </c>
      <c r="S34" s="5">
        <f t="shared" si="6"/>
        <v>10</v>
      </c>
      <c r="T34" s="5">
        <v>715</v>
      </c>
      <c r="U34" s="5">
        <f t="shared" si="7"/>
        <v>979</v>
      </c>
      <c r="V34" s="5">
        <f t="shared" si="8"/>
        <v>1694</v>
      </c>
    </row>
    <row r="35" spans="1:22" ht="15.75" thickBot="1">
      <c r="A35" s="5">
        <v>26</v>
      </c>
      <c r="B35" s="5" t="s">
        <v>91</v>
      </c>
      <c r="C35" s="5" t="s">
        <v>92</v>
      </c>
      <c r="D35" s="5" t="s">
        <v>77</v>
      </c>
      <c r="E35" s="5" t="s">
        <v>93</v>
      </c>
      <c r="F35" s="5">
        <v>96</v>
      </c>
      <c r="G35" s="5">
        <v>4</v>
      </c>
      <c r="H35" s="5" t="s">
        <v>94</v>
      </c>
      <c r="I35" s="5">
        <v>1</v>
      </c>
      <c r="J35" s="5"/>
      <c r="K35" s="5"/>
      <c r="L35" s="6">
        <v>52</v>
      </c>
      <c r="M35" s="5">
        <f t="shared" si="0"/>
        <v>1632</v>
      </c>
      <c r="N35" s="5">
        <f t="shared" si="1"/>
        <v>30</v>
      </c>
      <c r="O35" s="5">
        <f t="shared" si="2"/>
        <v>0</v>
      </c>
      <c r="P35" s="5">
        <f t="shared" si="3"/>
        <v>5</v>
      </c>
      <c r="Q35" s="5">
        <f t="shared" si="4"/>
        <v>0</v>
      </c>
      <c r="R35" s="5">
        <f t="shared" si="5"/>
        <v>0</v>
      </c>
      <c r="S35" s="5">
        <f t="shared" si="6"/>
        <v>20</v>
      </c>
      <c r="T35" s="5"/>
      <c r="U35" s="5">
        <f t="shared" si="7"/>
        <v>1687</v>
      </c>
      <c r="V35" s="5">
        <f t="shared" si="8"/>
        <v>1687</v>
      </c>
    </row>
    <row r="36" spans="1:22" ht="15.75" thickBot="1">
      <c r="A36" s="5">
        <v>27</v>
      </c>
      <c r="B36" s="5" t="s">
        <v>76</v>
      </c>
      <c r="C36" s="5" t="s">
        <v>85</v>
      </c>
      <c r="D36" s="5" t="s">
        <v>33</v>
      </c>
      <c r="E36" s="5" t="s">
        <v>95</v>
      </c>
      <c r="F36" s="5">
        <v>68</v>
      </c>
      <c r="G36" s="5"/>
      <c r="H36" s="5" t="s">
        <v>27</v>
      </c>
      <c r="I36" s="5"/>
      <c r="J36" s="5"/>
      <c r="K36" s="5"/>
      <c r="L36" s="6">
        <v>50</v>
      </c>
      <c r="M36" s="5">
        <f t="shared" si="0"/>
        <v>1156</v>
      </c>
      <c r="N36" s="5">
        <f t="shared" si="1"/>
        <v>0</v>
      </c>
      <c r="O36" s="5">
        <f t="shared" si="2"/>
        <v>15</v>
      </c>
      <c r="P36" s="5">
        <f t="shared" si="3"/>
        <v>0</v>
      </c>
      <c r="Q36" s="5">
        <f t="shared" si="4"/>
        <v>0</v>
      </c>
      <c r="R36" s="5">
        <f t="shared" si="5"/>
        <v>0</v>
      </c>
      <c r="S36" s="5">
        <f t="shared" si="6"/>
        <v>10</v>
      </c>
      <c r="T36" s="5">
        <v>476</v>
      </c>
      <c r="U36" s="5">
        <f t="shared" si="7"/>
        <v>1181</v>
      </c>
      <c r="V36" s="5">
        <f t="shared" si="8"/>
        <v>1657</v>
      </c>
    </row>
    <row r="37" spans="1:22" ht="15.75" thickBot="1">
      <c r="A37" s="5">
        <v>28</v>
      </c>
      <c r="B37" s="5" t="s">
        <v>96</v>
      </c>
      <c r="C37" s="5" t="s">
        <v>97</v>
      </c>
      <c r="D37" s="5" t="s">
        <v>98</v>
      </c>
      <c r="E37" s="5" t="s">
        <v>99</v>
      </c>
      <c r="F37" s="5">
        <v>58</v>
      </c>
      <c r="G37" s="5">
        <v>4</v>
      </c>
      <c r="H37" s="5"/>
      <c r="I37" s="5">
        <v>1</v>
      </c>
      <c r="J37" s="5"/>
      <c r="K37" s="5"/>
      <c r="L37" s="6">
        <v>28</v>
      </c>
      <c r="M37" s="5">
        <f t="shared" si="0"/>
        <v>986</v>
      </c>
      <c r="N37" s="5">
        <f t="shared" si="1"/>
        <v>30</v>
      </c>
      <c r="O37" s="5">
        <f t="shared" si="2"/>
        <v>0</v>
      </c>
      <c r="P37" s="5">
        <f t="shared" si="3"/>
        <v>5</v>
      </c>
      <c r="Q37" s="5">
        <f t="shared" si="4"/>
        <v>0</v>
      </c>
      <c r="R37" s="5">
        <f t="shared" si="5"/>
        <v>0</v>
      </c>
      <c r="S37" s="5">
        <f t="shared" si="6"/>
        <v>10</v>
      </c>
      <c r="T37" s="5">
        <v>620</v>
      </c>
      <c r="U37" s="5">
        <f t="shared" si="7"/>
        <v>1031</v>
      </c>
      <c r="V37" s="5">
        <f t="shared" si="8"/>
        <v>1651</v>
      </c>
    </row>
    <row r="38" spans="1:22" ht="15.75" thickBot="1">
      <c r="A38" s="5">
        <v>29</v>
      </c>
      <c r="B38" s="5" t="s">
        <v>100</v>
      </c>
      <c r="C38" s="5" t="s">
        <v>0</v>
      </c>
      <c r="D38" s="5" t="s">
        <v>101</v>
      </c>
      <c r="E38" s="5" t="s">
        <v>102</v>
      </c>
      <c r="F38" s="5">
        <v>78</v>
      </c>
      <c r="G38" s="5"/>
      <c r="H38" s="5"/>
      <c r="I38" s="5"/>
      <c r="J38" s="5"/>
      <c r="K38" s="5"/>
      <c r="L38" s="6">
        <v>46</v>
      </c>
      <c r="M38" s="5">
        <f t="shared" si="0"/>
        <v>1326</v>
      </c>
      <c r="N38" s="5">
        <f t="shared" si="1"/>
        <v>0</v>
      </c>
      <c r="O38" s="5">
        <f t="shared" si="2"/>
        <v>0</v>
      </c>
      <c r="P38" s="5">
        <f t="shared" si="3"/>
        <v>0</v>
      </c>
      <c r="Q38" s="5">
        <f t="shared" si="4"/>
        <v>0</v>
      </c>
      <c r="R38" s="5">
        <f t="shared" si="5"/>
        <v>0</v>
      </c>
      <c r="S38" s="5">
        <f t="shared" si="6"/>
        <v>10</v>
      </c>
      <c r="T38" s="5">
        <v>205</v>
      </c>
      <c r="U38" s="5">
        <f t="shared" si="7"/>
        <v>1336</v>
      </c>
      <c r="V38" s="5">
        <f t="shared" si="8"/>
        <v>1541</v>
      </c>
    </row>
    <row r="39" spans="1:22" ht="15.75" thickBot="1">
      <c r="A39" s="5">
        <v>30</v>
      </c>
      <c r="B39" s="5" t="s">
        <v>103</v>
      </c>
      <c r="C39" s="5" t="s">
        <v>104</v>
      </c>
      <c r="D39" s="5" t="s">
        <v>105</v>
      </c>
      <c r="E39" s="5" t="s">
        <v>106</v>
      </c>
      <c r="F39" s="5">
        <v>59</v>
      </c>
      <c r="G39" s="5">
        <v>5</v>
      </c>
      <c r="H39" s="5"/>
      <c r="I39" s="5">
        <v>1</v>
      </c>
      <c r="J39" s="5">
        <v>1</v>
      </c>
      <c r="K39" s="5"/>
      <c r="L39" s="6">
        <v>52</v>
      </c>
      <c r="M39" s="5">
        <f t="shared" si="0"/>
        <v>1003</v>
      </c>
      <c r="N39" s="5">
        <f t="shared" si="1"/>
        <v>40</v>
      </c>
      <c r="O39" s="5">
        <f t="shared" si="2"/>
        <v>0</v>
      </c>
      <c r="P39" s="5">
        <f t="shared" si="3"/>
        <v>5</v>
      </c>
      <c r="Q39" s="5">
        <f t="shared" si="4"/>
        <v>10</v>
      </c>
      <c r="R39" s="5">
        <f t="shared" si="5"/>
        <v>0</v>
      </c>
      <c r="S39" s="5">
        <f t="shared" si="6"/>
        <v>20</v>
      </c>
      <c r="T39" s="5">
        <v>459</v>
      </c>
      <c r="U39" s="5">
        <f t="shared" si="7"/>
        <v>1078</v>
      </c>
      <c r="V39" s="5">
        <f t="shared" si="8"/>
        <v>1537</v>
      </c>
    </row>
    <row r="42" spans="1:22">
      <c r="E42" s="2" t="s">
        <v>8</v>
      </c>
    </row>
    <row r="43" spans="1:22">
      <c r="E43" s="2"/>
    </row>
    <row r="44" spans="1:22">
      <c r="E44" s="2"/>
    </row>
    <row r="45" spans="1:22">
      <c r="E45" s="2" t="s">
        <v>9</v>
      </c>
    </row>
  </sheetData>
  <mergeCells count="21">
    <mergeCell ref="A1:K4"/>
    <mergeCell ref="A6:F6"/>
    <mergeCell ref="F7:L7"/>
    <mergeCell ref="M7:S7"/>
    <mergeCell ref="T7:T9"/>
    <mergeCell ref="A7:A9"/>
    <mergeCell ref="B7:B9"/>
    <mergeCell ref="C7:C9"/>
    <mergeCell ref="D7:D9"/>
    <mergeCell ref="E7:E9"/>
    <mergeCell ref="U7:U9"/>
    <mergeCell ref="V7:V9"/>
    <mergeCell ref="W7:W9"/>
    <mergeCell ref="X7:X9"/>
    <mergeCell ref="M8:M9"/>
    <mergeCell ref="N8:N9"/>
    <mergeCell ref="O8:O9"/>
    <mergeCell ref="P8:P9"/>
    <mergeCell ref="Q8:Q9"/>
    <mergeCell ref="R8:R9"/>
    <mergeCell ref="S8:S9"/>
  </mergeCells>
  <dataValidations count="1">
    <dataValidation type="list" allowBlank="1" showInputMessage="1" showErrorMessage="1" sqref="H11:H39">
      <formula1>$AB$3:$AB$4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:XFD6"/>
    </sheetView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2020-09-03T12:41:05Z</dcterms:modified>
</cp:coreProperties>
</file>